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MF\OMF\"/>
    </mc:Choice>
  </mc:AlternateContent>
  <xr:revisionPtr revIDLastSave="0" documentId="13_ncr:1_{865309E3-BC0C-4B06-9908-46F9687991E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sultatregnskap-20" sheetId="1" r:id="rId1"/>
    <sheet name="Balanse - 20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7" i="2" l="1"/>
  <c r="E41" i="2"/>
  <c r="E34" i="2"/>
  <c r="E30" i="2"/>
  <c r="E26" i="2"/>
  <c r="E49" i="2" s="1"/>
  <c r="E18" i="2"/>
  <c r="E10" i="2"/>
  <c r="E20" i="2" s="1"/>
  <c r="E74" i="1" l="1"/>
  <c r="E64" i="1"/>
  <c r="E52" i="1"/>
  <c r="E66" i="1" s="1"/>
  <c r="E43" i="1"/>
  <c r="E35" i="1"/>
  <c r="E45" i="1" s="1"/>
  <c r="E29" i="1"/>
  <c r="E27" i="1"/>
  <c r="E11" i="1"/>
  <c r="E68" i="1" l="1"/>
  <c r="C74" i="1" l="1"/>
  <c r="C64" i="1"/>
  <c r="C52" i="1"/>
  <c r="C43" i="1"/>
  <c r="C35" i="1"/>
  <c r="C27" i="1"/>
  <c r="C11" i="1"/>
  <c r="C66" i="1" l="1"/>
  <c r="C29" i="1"/>
  <c r="C45" i="1"/>
  <c r="C68" i="1" l="1"/>
  <c r="C47" i="2"/>
  <c r="C30" i="2" l="1"/>
  <c r="C26" i="2"/>
  <c r="C10" i="2"/>
  <c r="C41" i="2"/>
  <c r="C34" i="2"/>
  <c r="C18" i="2"/>
  <c r="C20" i="2" l="1"/>
  <c r="C49" i="2"/>
</calcChain>
</file>

<file path=xl/sharedStrings.xml><?xml version="1.0" encoding="utf-8"?>
<sst xmlns="http://schemas.openxmlformats.org/spreadsheetml/2006/main" count="105" uniqueCount="95">
  <si>
    <t>FORENINGSDRIFT</t>
  </si>
  <si>
    <t>Driftsinntekter</t>
  </si>
  <si>
    <t>Medlemskontingent</t>
  </si>
  <si>
    <t>Renteinntekter</t>
  </si>
  <si>
    <t>Purregebyr</t>
  </si>
  <si>
    <t>Sum driftsinntekter</t>
  </si>
  <si>
    <t>Driftskostnader</t>
  </si>
  <si>
    <t>Møtekostnader</t>
  </si>
  <si>
    <t>Gebyr bank</t>
  </si>
  <si>
    <t>Gaver og blomster</t>
  </si>
  <si>
    <t>Kontingent Forbundet Kysten</t>
  </si>
  <si>
    <t>Utgiftsgodtgjørelse styret</t>
  </si>
  <si>
    <t>Sum driftskostnader</t>
  </si>
  <si>
    <t>BRYGGEDRIFT</t>
  </si>
  <si>
    <t>Bryggeleie</t>
  </si>
  <si>
    <t>El.avgift brygge</t>
  </si>
  <si>
    <t>Avskrivning bryggeanlegg</t>
  </si>
  <si>
    <t>OVERSKUDD BRYGGEDRIFT</t>
  </si>
  <si>
    <t>DRIFT KRAN OG OPPLAGSPLASS</t>
  </si>
  <si>
    <t>Leie vinteropplag</t>
  </si>
  <si>
    <t>Vedlikehold kran</t>
  </si>
  <si>
    <t>Driftsutgifter opplagsplass</t>
  </si>
  <si>
    <t>Sfj. Kommune andel av opplag</t>
  </si>
  <si>
    <t>OVERSKUDD KRAN OG OPPLAGSPLASS</t>
  </si>
  <si>
    <t>SAMLET OVERSKUDD</t>
  </si>
  <si>
    <t>FORSLAG TIL BEHANDLING AV ÅRETS OVERSKUDD</t>
  </si>
  <si>
    <t>Overført til -  Bryggefond</t>
  </si>
  <si>
    <t>Overført til -  Kranfond</t>
  </si>
  <si>
    <t>Overført til -  Fri egenkapital</t>
  </si>
  <si>
    <t>Sum overføringer</t>
  </si>
  <si>
    <t>Ormestad Motorbåtforening</t>
  </si>
  <si>
    <t>EIENDELER.</t>
  </si>
  <si>
    <t xml:space="preserve">          Bryggeanlegg</t>
  </si>
  <si>
    <t xml:space="preserve">          Sum anleggsmidler</t>
  </si>
  <si>
    <t xml:space="preserve">          Innestående i bank - Andebu S. 2500.21.56272</t>
  </si>
  <si>
    <t xml:space="preserve">          Innestående i bank - Andebu S. 2500.21.56280</t>
  </si>
  <si>
    <t xml:space="preserve">          Sum omløpsmidler</t>
  </si>
  <si>
    <t>SUM EIENDELER.</t>
  </si>
  <si>
    <t>EGENKAPITAL OG GJELD.</t>
  </si>
  <si>
    <t xml:space="preserve">          Overført fra årets resultat</t>
  </si>
  <si>
    <t>SUM EGENKAPITAL og FONDSMIDLER</t>
  </si>
  <si>
    <t>Langsiktig gjeld.</t>
  </si>
  <si>
    <t xml:space="preserve">          Innskudd bryggeplasser</t>
  </si>
  <si>
    <t xml:space="preserve">          Diverse skyldige omkostniger</t>
  </si>
  <si>
    <t xml:space="preserve">          Sum langsiktig gjeld</t>
  </si>
  <si>
    <t>SUM EGENKAPITAL / FONDSMIDLER og GJELD</t>
  </si>
  <si>
    <t>Anders Kr. Mathisen  (signatur)</t>
  </si>
  <si>
    <t>kasserer</t>
  </si>
  <si>
    <t xml:space="preserve">          Innestående i bank - Postbanken 0539.699.1006</t>
  </si>
  <si>
    <t>Leie av landstrøm</t>
  </si>
  <si>
    <t>Forsikring brygge</t>
  </si>
  <si>
    <t>Forsikring kran</t>
  </si>
  <si>
    <t>Drift vaktbu</t>
  </si>
  <si>
    <t>Forsikring vaktbu</t>
  </si>
  <si>
    <t>El. avgift vaktbu</t>
  </si>
  <si>
    <t>Avskrivning vaktbu</t>
  </si>
  <si>
    <t xml:space="preserve">          Vaktbu</t>
  </si>
  <si>
    <t>Arbeidgiveravgift</t>
  </si>
  <si>
    <t>Bomavgift</t>
  </si>
  <si>
    <t>Vognleie</t>
  </si>
  <si>
    <t>Rengjøring vaktbu og toaletter</t>
  </si>
  <si>
    <t>OVERSKUDD/UNDERSKUDD FORENINGSDRIFT</t>
  </si>
  <si>
    <t>Lønn kranmenn</t>
  </si>
  <si>
    <t>Kontingent OBU</t>
  </si>
  <si>
    <t xml:space="preserve"> </t>
  </si>
  <si>
    <t xml:space="preserve">          Kassebeholdning</t>
  </si>
  <si>
    <t xml:space="preserve">          Skyldig skattetrekk</t>
  </si>
  <si>
    <t xml:space="preserve">          Skyldig arbeidsgiveravgift</t>
  </si>
  <si>
    <t>Kortsiktig gjeld</t>
  </si>
  <si>
    <t xml:space="preserve">          Sum kortsiktig gjeld</t>
  </si>
  <si>
    <t>Tilskudd Ormestadvika vellag</t>
  </si>
  <si>
    <t>Bredbånd NextGenTel</t>
  </si>
  <si>
    <t>Kontingent Ormestadvika Vellag</t>
  </si>
  <si>
    <t xml:space="preserve">          Kranbu</t>
  </si>
  <si>
    <t>Omløpsmidler.</t>
  </si>
  <si>
    <t>Annonser/porto/kontorrekvisita</t>
  </si>
  <si>
    <t>Momskompensasjon</t>
  </si>
  <si>
    <t>Drift kranbu</t>
  </si>
  <si>
    <t>Avskrivning kranbu</t>
  </si>
  <si>
    <t>Forsikring kranvogn</t>
  </si>
  <si>
    <t xml:space="preserve">          Skyldig forsikring</t>
  </si>
  <si>
    <t>Grasrotandel Norsk Tipping</t>
  </si>
  <si>
    <t>Gebyr Vipps</t>
  </si>
  <si>
    <t>Drift brygger</t>
  </si>
  <si>
    <t>Renteutgifter</t>
  </si>
  <si>
    <t xml:space="preserve">          Fri egenkapital pr. 31.12.2019</t>
  </si>
  <si>
    <t xml:space="preserve">          Kranfond pr. 31.12.2019</t>
  </si>
  <si>
    <t xml:space="preserve">          Bryggefond pr. 31.12.2019</t>
  </si>
  <si>
    <t>Resultatregnskap  01.01.20 - 31.12.20</t>
  </si>
  <si>
    <t>Kranleie (+/- oversk./undersk. vipps )</t>
  </si>
  <si>
    <t>Balanse pr. 31.12.2020</t>
  </si>
  <si>
    <t xml:space="preserve">          Fri egenkapital pr. 31.12.2020</t>
  </si>
  <si>
    <t xml:space="preserve">          Kranfond pr. 31.12.2020</t>
  </si>
  <si>
    <t xml:space="preserve">          Bryggefond pr. 31.12.2020</t>
  </si>
  <si>
    <t>Sandefjord 12.januar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</si>
</sst>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9"/>
      <name val="Arial"/>
    </font>
    <font>
      <u val="singleAccounting"/>
      <sz val="9"/>
      <name val="Arial"/>
      <family val="2"/>
    </font>
    <font>
      <b/>
      <u val="singleAccounting"/>
      <sz val="9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164" fontId="4" fillId="0" borderId="0" xfId="1" applyFont="1" applyBorder="1"/>
    <xf numFmtId="164" fontId="7" fillId="0" borderId="0" xfId="1" applyFont="1" applyBorder="1"/>
    <xf numFmtId="164" fontId="8" fillId="0" borderId="0" xfId="1" applyFont="1"/>
    <xf numFmtId="164" fontId="8" fillId="0" borderId="0" xfId="1" applyFont="1" applyBorder="1"/>
    <xf numFmtId="0" fontId="9" fillId="0" borderId="0" xfId="0" applyFont="1"/>
    <xf numFmtId="0" fontId="3" fillId="0" borderId="0" xfId="0" applyFont="1" applyBorder="1"/>
    <xf numFmtId="0" fontId="10" fillId="0" borderId="0" xfId="0" applyFont="1"/>
    <xf numFmtId="0" fontId="11" fillId="0" borderId="0" xfId="0" applyFont="1"/>
    <xf numFmtId="164" fontId="0" fillId="0" borderId="0" xfId="1" applyFont="1"/>
    <xf numFmtId="164" fontId="8" fillId="0" borderId="0" xfId="0" applyNumberFormat="1" applyFont="1" applyBorder="1"/>
    <xf numFmtId="0" fontId="0" fillId="0" borderId="0" xfId="0" applyBorder="1"/>
    <xf numFmtId="164" fontId="10" fillId="0" borderId="0" xfId="1" applyFont="1" applyBorder="1"/>
    <xf numFmtId="0" fontId="11" fillId="0" borderId="0" xfId="0" applyFont="1" applyBorder="1"/>
    <xf numFmtId="164" fontId="9" fillId="0" borderId="0" xfId="0" applyNumberFormat="1" applyFont="1" applyBorder="1"/>
    <xf numFmtId="0" fontId="12" fillId="0" borderId="0" xfId="0" applyFont="1" applyBorder="1"/>
    <xf numFmtId="0" fontId="6" fillId="0" borderId="0" xfId="0" applyFont="1"/>
    <xf numFmtId="0" fontId="12" fillId="0" borderId="0" xfId="0" applyFont="1"/>
    <xf numFmtId="164" fontId="3" fillId="0" borderId="0" xfId="1" applyFont="1" applyBorder="1"/>
    <xf numFmtId="164" fontId="11" fillId="0" borderId="0" xfId="1" applyFont="1" applyBorder="1"/>
    <xf numFmtId="0" fontId="13" fillId="0" borderId="0" xfId="0" applyFont="1"/>
    <xf numFmtId="0" fontId="7" fillId="0" borderId="0" xfId="0" applyFont="1" applyBorder="1"/>
    <xf numFmtId="0" fontId="5" fillId="0" borderId="0" xfId="0" applyFont="1" applyBorder="1" applyAlignment="1"/>
    <xf numFmtId="0" fontId="4" fillId="0" borderId="0" xfId="0" applyFont="1" applyBorder="1" applyAlignment="1"/>
    <xf numFmtId="164" fontId="4" fillId="0" borderId="0" xfId="1" applyFont="1"/>
    <xf numFmtId="164" fontId="7" fillId="0" borderId="0" xfId="1" applyFont="1"/>
    <xf numFmtId="164" fontId="3" fillId="0" borderId="0" xfId="1" applyFont="1"/>
    <xf numFmtId="164" fontId="10" fillId="0" borderId="0" xfId="1" applyFont="1"/>
    <xf numFmtId="164" fontId="9" fillId="0" borderId="0" xfId="1" applyFont="1"/>
    <xf numFmtId="0" fontId="14" fillId="0" borderId="0" xfId="0" applyFont="1" applyAlignment="1">
      <alignment horizont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164" fontId="13" fillId="0" borderId="0" xfId="1" applyFont="1"/>
    <xf numFmtId="0" fontId="2" fillId="0" borderId="0" xfId="0" applyFont="1" applyBorder="1" applyAlignment="1">
      <alignment horizontal="center"/>
    </xf>
    <xf numFmtId="0" fontId="0" fillId="0" borderId="0" xfId="0" applyAlignment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/>
    <xf numFmtId="0" fontId="4" fillId="0" borderId="0" xfId="0" applyFont="1" applyBorder="1" applyAlignment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tabSelected="1" workbookViewId="0">
      <selection activeCell="G41" sqref="G41"/>
    </sheetView>
  </sheetViews>
  <sheetFormatPr baseColWidth="10" defaultRowHeight="13.2" x14ac:dyDescent="0.25"/>
  <cols>
    <col min="1" max="1" width="37.33203125" customWidth="1"/>
    <col min="2" max="2" width="14.33203125" customWidth="1"/>
    <col min="3" max="3" width="13.109375" customWidth="1"/>
    <col min="4" max="4" width="8.6640625" customWidth="1"/>
    <col min="5" max="5" width="13" customWidth="1"/>
  </cols>
  <sheetData>
    <row r="1" spans="1:6" ht="14.1" customHeight="1" x14ac:dyDescent="0.3">
      <c r="A1" s="37" t="s">
        <v>88</v>
      </c>
      <c r="B1" s="38"/>
      <c r="C1" s="38"/>
      <c r="D1" s="38"/>
      <c r="E1" s="38"/>
      <c r="F1" s="38"/>
    </row>
    <row r="2" spans="1:6" ht="3" customHeight="1" x14ac:dyDescent="0.25">
      <c r="A2" s="3"/>
      <c r="B2" s="3"/>
      <c r="C2" s="3"/>
      <c r="D2" s="3"/>
      <c r="E2" s="3"/>
    </row>
    <row r="3" spans="1:6" ht="12" customHeight="1" x14ac:dyDescent="0.25">
      <c r="A3" s="4" t="s">
        <v>0</v>
      </c>
      <c r="B3" s="3"/>
      <c r="C3" s="33">
        <v>2020</v>
      </c>
      <c r="D3" s="3"/>
      <c r="E3" s="33">
        <v>2019</v>
      </c>
    </row>
    <row r="4" spans="1:6" ht="12" customHeight="1" x14ac:dyDescent="0.25">
      <c r="A4" s="4" t="s">
        <v>1</v>
      </c>
      <c r="B4" s="3"/>
      <c r="D4" s="3"/>
    </row>
    <row r="5" spans="1:6" ht="12" customHeight="1" x14ac:dyDescent="0.25">
      <c r="A5" s="3" t="s">
        <v>2</v>
      </c>
      <c r="B5" s="3"/>
      <c r="C5" s="13">
        <v>118500</v>
      </c>
      <c r="D5" s="5"/>
      <c r="E5" s="13">
        <v>121000</v>
      </c>
    </row>
    <row r="6" spans="1:6" ht="12" customHeight="1" x14ac:dyDescent="0.25">
      <c r="A6" s="3" t="s">
        <v>3</v>
      </c>
      <c r="B6" s="3"/>
      <c r="C6" s="13">
        <v>14521.05</v>
      </c>
      <c r="D6" s="5"/>
      <c r="E6" s="13">
        <v>15115.14</v>
      </c>
    </row>
    <row r="7" spans="1:6" ht="12" customHeight="1" x14ac:dyDescent="0.25">
      <c r="A7" s="3" t="s">
        <v>81</v>
      </c>
      <c r="B7" s="3"/>
      <c r="C7" s="13">
        <v>811.64</v>
      </c>
      <c r="D7" s="5"/>
      <c r="E7" s="13">
        <v>1110.81</v>
      </c>
    </row>
    <row r="8" spans="1:6" ht="12" customHeight="1" x14ac:dyDescent="0.25">
      <c r="A8" s="3" t="s">
        <v>70</v>
      </c>
      <c r="B8" s="3"/>
      <c r="C8" s="13">
        <v>0</v>
      </c>
      <c r="D8" s="5"/>
      <c r="E8" s="13">
        <v>0</v>
      </c>
    </row>
    <row r="9" spans="1:6" ht="12" customHeight="1" x14ac:dyDescent="0.25">
      <c r="A9" s="3" t="s">
        <v>76</v>
      </c>
      <c r="B9" s="3"/>
      <c r="C9" s="13">
        <v>0</v>
      </c>
      <c r="D9" s="5"/>
      <c r="E9" s="13">
        <v>0</v>
      </c>
    </row>
    <row r="10" spans="1:6" ht="13.05" customHeight="1" x14ac:dyDescent="0.4">
      <c r="A10" s="3" t="s">
        <v>4</v>
      </c>
      <c r="B10" s="3"/>
      <c r="C10" s="31">
        <v>1050</v>
      </c>
      <c r="D10" s="5"/>
      <c r="E10" s="31">
        <v>630</v>
      </c>
    </row>
    <row r="11" spans="1:6" ht="15" customHeight="1" x14ac:dyDescent="0.55000000000000004">
      <c r="A11" s="3" t="s">
        <v>5</v>
      </c>
      <c r="B11" s="3"/>
      <c r="C11" s="32">
        <f>SUM(C5:C10)</f>
        <v>134882.69</v>
      </c>
      <c r="D11" s="5"/>
      <c r="E11" s="32">
        <f>SUM(E5:E10)</f>
        <v>137855.95000000001</v>
      </c>
    </row>
    <row r="12" spans="1:6" ht="12" customHeight="1" x14ac:dyDescent="0.25">
      <c r="A12" s="4" t="s">
        <v>6</v>
      </c>
      <c r="B12" s="3"/>
      <c r="C12" s="13"/>
      <c r="D12" s="5"/>
      <c r="E12" s="13"/>
    </row>
    <row r="13" spans="1:6" ht="12" customHeight="1" x14ac:dyDescent="0.25">
      <c r="A13" s="3" t="s">
        <v>52</v>
      </c>
      <c r="B13" s="3"/>
      <c r="C13" s="13">
        <v>337.63</v>
      </c>
      <c r="D13" s="5"/>
      <c r="E13" s="13">
        <v>12490.22</v>
      </c>
    </row>
    <row r="14" spans="1:6" ht="12" customHeight="1" x14ac:dyDescent="0.25">
      <c r="A14" s="3" t="s">
        <v>60</v>
      </c>
      <c r="B14" s="3"/>
      <c r="C14" s="13">
        <v>0</v>
      </c>
      <c r="D14" s="5"/>
      <c r="E14" s="13">
        <v>475.5</v>
      </c>
    </row>
    <row r="15" spans="1:6" ht="12" customHeight="1" x14ac:dyDescent="0.25">
      <c r="A15" s="3" t="s">
        <v>53</v>
      </c>
      <c r="B15" s="3"/>
      <c r="C15" s="13">
        <v>5980</v>
      </c>
      <c r="D15" s="5"/>
      <c r="E15" s="13">
        <v>5731</v>
      </c>
    </row>
    <row r="16" spans="1:6" ht="12" customHeight="1" x14ac:dyDescent="0.25">
      <c r="A16" s="3" t="s">
        <v>54</v>
      </c>
      <c r="B16" s="3"/>
      <c r="C16" s="13">
        <v>11595.38</v>
      </c>
      <c r="D16" s="5"/>
      <c r="E16" s="13">
        <v>16158.43</v>
      </c>
    </row>
    <row r="17" spans="1:5" ht="12" customHeight="1" x14ac:dyDescent="0.25">
      <c r="A17" s="3" t="s">
        <v>7</v>
      </c>
      <c r="B17" s="3"/>
      <c r="C17" s="13">
        <v>487</v>
      </c>
      <c r="D17" s="5"/>
      <c r="E17" s="13">
        <v>5553.5</v>
      </c>
    </row>
    <row r="18" spans="1:5" ht="12" customHeight="1" x14ac:dyDescent="0.25">
      <c r="A18" s="3" t="s">
        <v>8</v>
      </c>
      <c r="B18" s="3"/>
      <c r="C18" s="13">
        <v>431.5</v>
      </c>
      <c r="D18" s="5"/>
      <c r="E18" s="13">
        <v>626</v>
      </c>
    </row>
    <row r="19" spans="1:5" ht="12" customHeight="1" x14ac:dyDescent="0.25">
      <c r="A19" s="3" t="s">
        <v>84</v>
      </c>
      <c r="B19" s="3"/>
      <c r="C19" s="13">
        <v>0</v>
      </c>
      <c r="D19" s="5"/>
      <c r="E19" s="13">
        <v>681</v>
      </c>
    </row>
    <row r="20" spans="1:5" ht="12" customHeight="1" x14ac:dyDescent="0.25">
      <c r="A20" s="3" t="s">
        <v>75</v>
      </c>
      <c r="B20" s="3"/>
      <c r="C20" s="13">
        <v>16214.24</v>
      </c>
      <c r="D20" s="5"/>
      <c r="E20" s="13">
        <v>13495.69</v>
      </c>
    </row>
    <row r="21" spans="1:5" ht="12" customHeight="1" x14ac:dyDescent="0.25">
      <c r="A21" s="3" t="s">
        <v>9</v>
      </c>
      <c r="B21" s="3"/>
      <c r="C21" s="13">
        <v>285</v>
      </c>
      <c r="D21" s="5"/>
      <c r="E21" s="13">
        <v>557.79999999999995</v>
      </c>
    </row>
    <row r="22" spans="1:5" ht="12" customHeight="1" x14ac:dyDescent="0.25">
      <c r="A22" s="3" t="s">
        <v>72</v>
      </c>
      <c r="B22" s="3"/>
      <c r="C22" s="13">
        <v>0</v>
      </c>
      <c r="D22" s="5"/>
      <c r="E22" s="13">
        <v>0</v>
      </c>
    </row>
    <row r="23" spans="1:5" ht="12" customHeight="1" x14ac:dyDescent="0.25">
      <c r="A23" s="3" t="s">
        <v>10</v>
      </c>
      <c r="B23" s="3"/>
      <c r="C23" s="13">
        <v>500</v>
      </c>
      <c r="D23" s="5"/>
      <c r="E23" s="13">
        <v>400</v>
      </c>
    </row>
    <row r="24" spans="1:5" ht="12" customHeight="1" x14ac:dyDescent="0.25">
      <c r="A24" s="3" t="s">
        <v>63</v>
      </c>
      <c r="B24" s="3"/>
      <c r="C24" s="13">
        <v>3472</v>
      </c>
      <c r="D24" s="5"/>
      <c r="E24" s="13">
        <v>3738</v>
      </c>
    </row>
    <row r="25" spans="1:5" ht="12.9" customHeight="1" x14ac:dyDescent="0.25">
      <c r="A25" s="3" t="s">
        <v>11</v>
      </c>
      <c r="B25" s="3"/>
      <c r="C25" s="13">
        <v>32500</v>
      </c>
      <c r="D25" s="5"/>
      <c r="E25" s="13">
        <v>32500</v>
      </c>
    </row>
    <row r="26" spans="1:5" ht="12.9" customHeight="1" x14ac:dyDescent="0.4">
      <c r="A26" s="3" t="s">
        <v>55</v>
      </c>
      <c r="B26" s="3"/>
      <c r="C26" s="31">
        <v>48633.32</v>
      </c>
      <c r="D26" s="5"/>
      <c r="E26" s="31">
        <v>36000</v>
      </c>
    </row>
    <row r="27" spans="1:5" ht="15" customHeight="1" x14ac:dyDescent="0.55000000000000004">
      <c r="A27" s="3" t="s">
        <v>12</v>
      </c>
      <c r="B27" s="3"/>
      <c r="C27" s="32">
        <f>SUM(C13:C26)</f>
        <v>120436.07</v>
      </c>
      <c r="D27" s="5"/>
      <c r="E27" s="32">
        <f>SUM(E13:E26)</f>
        <v>128407.14000000001</v>
      </c>
    </row>
    <row r="28" spans="1:5" ht="3" customHeight="1" x14ac:dyDescent="0.25">
      <c r="A28" s="3"/>
      <c r="B28" s="3"/>
      <c r="C28" s="13"/>
      <c r="D28" s="5"/>
      <c r="E28" s="13"/>
    </row>
    <row r="29" spans="1:5" ht="15" customHeight="1" x14ac:dyDescent="0.55000000000000004">
      <c r="A29" s="10" t="s">
        <v>61</v>
      </c>
      <c r="B29" s="3"/>
      <c r="C29" s="32">
        <f>(C11-C27)</f>
        <v>14446.619999999995</v>
      </c>
      <c r="D29" s="5"/>
      <c r="E29" s="32">
        <f>(E11-E27)</f>
        <v>9448.8099999999977</v>
      </c>
    </row>
    <row r="30" spans="1:5" ht="3" customHeight="1" x14ac:dyDescent="0.25">
      <c r="A30" s="3"/>
      <c r="B30" s="3"/>
      <c r="C30" s="5"/>
      <c r="D30" s="5"/>
      <c r="E30" s="5"/>
    </row>
    <row r="31" spans="1:5" ht="12" customHeight="1" x14ac:dyDescent="0.25">
      <c r="A31" s="4" t="s">
        <v>13</v>
      </c>
      <c r="B31" s="3"/>
      <c r="C31" s="5"/>
      <c r="D31" s="5"/>
      <c r="E31" s="5"/>
    </row>
    <row r="32" spans="1:5" ht="12" customHeight="1" x14ac:dyDescent="0.25">
      <c r="A32" s="4" t="s">
        <v>1</v>
      </c>
      <c r="B32" s="3"/>
      <c r="C32" s="5"/>
      <c r="D32" s="5"/>
      <c r="E32" s="5"/>
    </row>
    <row r="33" spans="1:7" ht="12" customHeight="1" x14ac:dyDescent="0.25">
      <c r="A33" s="3" t="s">
        <v>14</v>
      </c>
      <c r="B33" s="3"/>
      <c r="C33" s="13">
        <v>285975</v>
      </c>
      <c r="D33" s="5"/>
      <c r="E33" s="13">
        <v>250025</v>
      </c>
    </row>
    <row r="34" spans="1:7" ht="12.9" customHeight="1" x14ac:dyDescent="0.4">
      <c r="A34" s="3" t="s">
        <v>49</v>
      </c>
      <c r="B34" s="3"/>
      <c r="C34" s="31">
        <v>14700</v>
      </c>
      <c r="D34" s="5"/>
      <c r="E34" s="31">
        <v>10956</v>
      </c>
    </row>
    <row r="35" spans="1:7" ht="15" customHeight="1" x14ac:dyDescent="0.55000000000000004">
      <c r="A35" s="3" t="s">
        <v>5</v>
      </c>
      <c r="B35" s="3"/>
      <c r="C35" s="32">
        <f>SUM(C33:C34)</f>
        <v>300675</v>
      </c>
      <c r="D35" s="5"/>
      <c r="E35" s="32">
        <f>SUM(E33:E34)</f>
        <v>260981</v>
      </c>
    </row>
    <row r="36" spans="1:7" ht="3" customHeight="1" x14ac:dyDescent="0.25">
      <c r="A36" s="3"/>
      <c r="B36" s="3"/>
      <c r="C36" s="13"/>
      <c r="D36" s="5"/>
      <c r="E36" s="13"/>
    </row>
    <row r="37" spans="1:7" ht="12" customHeight="1" x14ac:dyDescent="0.4">
      <c r="A37" s="4" t="s">
        <v>6</v>
      </c>
      <c r="B37" s="3"/>
      <c r="C37" s="13"/>
      <c r="D37" s="5"/>
      <c r="E37" s="13"/>
      <c r="F37" s="11"/>
      <c r="G37" s="12"/>
    </row>
    <row r="38" spans="1:7" ht="12" customHeight="1" x14ac:dyDescent="0.25">
      <c r="A38" s="3" t="s">
        <v>83</v>
      </c>
      <c r="B38" s="3"/>
      <c r="C38" s="13">
        <v>24563.55</v>
      </c>
      <c r="D38" s="5"/>
      <c r="E38" s="13">
        <v>31758.74</v>
      </c>
      <c r="G38" s="12"/>
    </row>
    <row r="39" spans="1:7" ht="12" customHeight="1" x14ac:dyDescent="0.25">
      <c r="A39" s="3" t="s">
        <v>50</v>
      </c>
      <c r="B39" s="3"/>
      <c r="C39" s="13">
        <v>15069</v>
      </c>
      <c r="D39" s="5"/>
      <c r="E39" s="13">
        <v>14479</v>
      </c>
      <c r="G39" s="12"/>
    </row>
    <row r="40" spans="1:7" ht="12" customHeight="1" x14ac:dyDescent="0.25">
      <c r="A40" s="3" t="s">
        <v>15</v>
      </c>
      <c r="B40" s="3"/>
      <c r="C40" s="13">
        <v>11595.35</v>
      </c>
      <c r="D40" s="5"/>
      <c r="E40" s="13">
        <v>16158.45</v>
      </c>
    </row>
    <row r="41" spans="1:7" ht="12" customHeight="1" x14ac:dyDescent="0.25">
      <c r="A41" s="3" t="s">
        <v>71</v>
      </c>
      <c r="B41" s="3"/>
      <c r="C41" s="13">
        <v>12376</v>
      </c>
      <c r="D41" s="5"/>
      <c r="E41" s="13">
        <v>10338.5</v>
      </c>
    </row>
    <row r="42" spans="1:7" ht="12.9" customHeight="1" x14ac:dyDescent="0.4">
      <c r="A42" s="3" t="s">
        <v>16</v>
      </c>
      <c r="B42" s="3"/>
      <c r="C42" s="31">
        <v>79000</v>
      </c>
      <c r="D42" s="5"/>
      <c r="E42" s="31">
        <v>79000</v>
      </c>
      <c r="G42" s="12"/>
    </row>
    <row r="43" spans="1:7" ht="15" customHeight="1" x14ac:dyDescent="0.55000000000000004">
      <c r="A43" s="3" t="s">
        <v>12</v>
      </c>
      <c r="B43" s="3"/>
      <c r="C43" s="32">
        <f>SUM(C38:C42)</f>
        <v>142603.9</v>
      </c>
      <c r="D43" s="5"/>
      <c r="E43" s="32">
        <f>SUM(E38:E42)</f>
        <v>151734.69</v>
      </c>
    </row>
    <row r="44" spans="1:7" ht="1.95" customHeight="1" x14ac:dyDescent="0.25">
      <c r="A44" s="3"/>
      <c r="B44" s="3"/>
      <c r="C44" s="13"/>
      <c r="D44" s="5"/>
      <c r="E44" s="13"/>
    </row>
    <row r="45" spans="1:7" ht="15" customHeight="1" x14ac:dyDescent="0.55000000000000004">
      <c r="A45" s="10" t="s">
        <v>17</v>
      </c>
      <c r="B45" s="3"/>
      <c r="C45" s="32">
        <f>(C35-C43)</f>
        <v>158071.1</v>
      </c>
      <c r="D45" s="5"/>
      <c r="E45" s="32">
        <f>(E35-E43)</f>
        <v>109246.31</v>
      </c>
    </row>
    <row r="46" spans="1:7" ht="12" customHeight="1" x14ac:dyDescent="0.25">
      <c r="A46" s="4" t="s">
        <v>18</v>
      </c>
      <c r="B46" s="3"/>
      <c r="C46" s="13"/>
      <c r="D46" s="5"/>
      <c r="E46" s="13"/>
    </row>
    <row r="47" spans="1:7" ht="12" customHeight="1" x14ac:dyDescent="0.25">
      <c r="A47" s="4" t="s">
        <v>1</v>
      </c>
      <c r="B47" s="3"/>
      <c r="C47" s="13"/>
      <c r="D47" s="5"/>
      <c r="E47" s="13"/>
    </row>
    <row r="48" spans="1:7" ht="12" customHeight="1" x14ac:dyDescent="0.25">
      <c r="A48" s="3" t="s">
        <v>89</v>
      </c>
      <c r="B48" s="3"/>
      <c r="C48" s="13">
        <v>125466</v>
      </c>
      <c r="D48" s="5"/>
      <c r="E48" s="13">
        <v>106700</v>
      </c>
    </row>
    <row r="49" spans="1:7" ht="12" customHeight="1" x14ac:dyDescent="0.25">
      <c r="A49" s="3" t="s">
        <v>58</v>
      </c>
      <c r="B49" s="3"/>
      <c r="C49" s="13">
        <v>15800</v>
      </c>
      <c r="D49" s="5"/>
      <c r="E49" s="13">
        <v>22800</v>
      </c>
    </row>
    <row r="50" spans="1:7" ht="12" customHeight="1" x14ac:dyDescent="0.25">
      <c r="A50" s="3" t="s">
        <v>59</v>
      </c>
      <c r="B50" s="3"/>
      <c r="C50" s="13">
        <v>9375</v>
      </c>
      <c r="D50" s="5"/>
      <c r="E50" s="13">
        <v>6300</v>
      </c>
    </row>
    <row r="51" spans="1:7" ht="12.9" customHeight="1" x14ac:dyDescent="0.4">
      <c r="A51" s="3" t="s">
        <v>19</v>
      </c>
      <c r="B51" s="3"/>
      <c r="C51" s="31">
        <v>38400</v>
      </c>
      <c r="D51" s="5"/>
      <c r="E51" s="31">
        <v>34850</v>
      </c>
    </row>
    <row r="52" spans="1:7" ht="15" customHeight="1" x14ac:dyDescent="0.55000000000000004">
      <c r="A52" s="3" t="s">
        <v>5</v>
      </c>
      <c r="B52" s="3"/>
      <c r="C52" s="32">
        <f>SUM(C48:C51)</f>
        <v>189041</v>
      </c>
      <c r="D52" s="5"/>
      <c r="E52" s="32">
        <f>SUM(E48:E51)</f>
        <v>170650</v>
      </c>
    </row>
    <row r="53" spans="1:7" ht="12" customHeight="1" x14ac:dyDescent="0.25">
      <c r="A53" s="4" t="s">
        <v>6</v>
      </c>
      <c r="B53" s="3"/>
      <c r="C53" s="28"/>
      <c r="D53" s="5"/>
      <c r="E53" s="28"/>
    </row>
    <row r="54" spans="1:7" ht="12.9" customHeight="1" x14ac:dyDescent="0.4">
      <c r="A54" s="3" t="s">
        <v>20</v>
      </c>
      <c r="B54" s="3"/>
      <c r="C54" s="13">
        <v>8404.26</v>
      </c>
      <c r="D54" s="5"/>
      <c r="E54" s="13">
        <v>19715.07</v>
      </c>
      <c r="G54" s="11"/>
    </row>
    <row r="55" spans="1:7" ht="12.9" customHeight="1" x14ac:dyDescent="0.4">
      <c r="A55" s="3" t="s">
        <v>51</v>
      </c>
      <c r="B55" s="3"/>
      <c r="C55" s="13">
        <v>4572.67</v>
      </c>
      <c r="D55" s="5"/>
      <c r="E55" s="13">
        <v>4418</v>
      </c>
      <c r="G55" s="11"/>
    </row>
    <row r="56" spans="1:7" ht="12.9" customHeight="1" x14ac:dyDescent="0.4">
      <c r="A56" s="3" t="s">
        <v>79</v>
      </c>
      <c r="B56" s="3"/>
      <c r="C56" s="13">
        <v>2852.33</v>
      </c>
      <c r="D56" s="5"/>
      <c r="E56" s="13">
        <v>2745</v>
      </c>
      <c r="G56" s="11"/>
    </row>
    <row r="57" spans="1:7" ht="12.9" customHeight="1" x14ac:dyDescent="0.4">
      <c r="A57" s="3" t="s">
        <v>77</v>
      </c>
      <c r="B57" s="3"/>
      <c r="C57" s="13">
        <v>6375</v>
      </c>
      <c r="D57" s="5"/>
      <c r="E57" s="13">
        <v>858.9</v>
      </c>
      <c r="G57" s="11"/>
    </row>
    <row r="58" spans="1:7" ht="12.9" customHeight="1" x14ac:dyDescent="0.4">
      <c r="A58" s="3" t="s">
        <v>82</v>
      </c>
      <c r="B58" s="3"/>
      <c r="C58" s="13">
        <v>2280.9699999999998</v>
      </c>
      <c r="D58" s="5"/>
      <c r="E58" s="13">
        <v>1378.13</v>
      </c>
      <c r="G58" s="11"/>
    </row>
    <row r="59" spans="1:7" ht="12" customHeight="1" x14ac:dyDescent="0.25">
      <c r="A59" s="3" t="s">
        <v>62</v>
      </c>
      <c r="B59" s="3"/>
      <c r="C59" s="13">
        <v>84497</v>
      </c>
      <c r="D59" s="5"/>
      <c r="E59" s="13">
        <v>78933</v>
      </c>
      <c r="G59" s="12"/>
    </row>
    <row r="60" spans="1:7" ht="12" customHeight="1" x14ac:dyDescent="0.25">
      <c r="A60" s="3" t="s">
        <v>57</v>
      </c>
      <c r="B60" s="3"/>
      <c r="C60" s="13">
        <v>0</v>
      </c>
      <c r="D60" s="5"/>
      <c r="E60" s="13">
        <v>0</v>
      </c>
      <c r="G60" s="12"/>
    </row>
    <row r="61" spans="1:7" ht="12.9" customHeight="1" x14ac:dyDescent="0.4">
      <c r="A61" s="3" t="s">
        <v>21</v>
      </c>
      <c r="B61" s="3"/>
      <c r="C61" s="13">
        <v>47654.66</v>
      </c>
      <c r="D61" s="5"/>
      <c r="E61" s="13">
        <v>7075.38</v>
      </c>
      <c r="G61" s="11"/>
    </row>
    <row r="62" spans="1:7" ht="12.9" customHeight="1" x14ac:dyDescent="0.25">
      <c r="A62" s="3" t="s">
        <v>22</v>
      </c>
      <c r="B62" s="3"/>
      <c r="C62" s="36">
        <v>-5458</v>
      </c>
      <c r="D62" s="5"/>
      <c r="E62" s="36">
        <v>6186</v>
      </c>
    </row>
    <row r="63" spans="1:7" ht="12.9" customHeight="1" x14ac:dyDescent="0.4">
      <c r="A63" s="3" t="s">
        <v>78</v>
      </c>
      <c r="B63" s="3"/>
      <c r="C63" s="31">
        <v>4000</v>
      </c>
      <c r="D63" s="5"/>
      <c r="E63" s="31">
        <v>4015.82</v>
      </c>
    </row>
    <row r="64" spans="1:7" ht="15" customHeight="1" x14ac:dyDescent="0.55000000000000004">
      <c r="A64" s="3" t="s">
        <v>12</v>
      </c>
      <c r="B64" s="3"/>
      <c r="C64" s="32">
        <f>SUM(C54:C63)</f>
        <v>155178.89000000001</v>
      </c>
      <c r="D64" s="3"/>
      <c r="E64" s="32">
        <f>SUM(E54:E63)</f>
        <v>125325.30000000002</v>
      </c>
    </row>
    <row r="65" spans="1:7" ht="3" customHeight="1" x14ac:dyDescent="0.55000000000000004">
      <c r="A65" s="3"/>
      <c r="B65" s="3"/>
      <c r="C65" s="13"/>
      <c r="D65" s="3"/>
      <c r="E65" s="13"/>
      <c r="F65" s="13"/>
      <c r="G65" s="9"/>
    </row>
    <row r="66" spans="1:7" ht="15" customHeight="1" x14ac:dyDescent="0.55000000000000004">
      <c r="A66" s="10" t="s">
        <v>23</v>
      </c>
      <c r="B66" s="4"/>
      <c r="C66" s="32">
        <f>(C52-C64)</f>
        <v>33862.109999999986</v>
      </c>
      <c r="D66" s="3"/>
      <c r="E66" s="32">
        <f>(E52-E64)</f>
        <v>45324.699999999983</v>
      </c>
    </row>
    <row r="67" spans="1:7" ht="7.95" customHeight="1" x14ac:dyDescent="0.25">
      <c r="A67" s="3"/>
      <c r="B67" s="3"/>
      <c r="C67" s="13"/>
      <c r="D67" s="3"/>
      <c r="E67" s="13"/>
    </row>
    <row r="68" spans="1:7" ht="15" customHeight="1" x14ac:dyDescent="0.55000000000000004">
      <c r="A68" s="10" t="s">
        <v>24</v>
      </c>
      <c r="B68" s="3"/>
      <c r="C68" s="32">
        <f>C29+C45+C66</f>
        <v>206379.83</v>
      </c>
      <c r="D68" s="3"/>
      <c r="E68" s="32">
        <f>E29+E45+E66</f>
        <v>164019.81999999998</v>
      </c>
    </row>
    <row r="69" spans="1:7" ht="3" customHeight="1" x14ac:dyDescent="0.25">
      <c r="A69" s="3"/>
      <c r="B69" s="3"/>
      <c r="C69" s="13"/>
      <c r="D69" s="3"/>
      <c r="E69" s="13"/>
    </row>
    <row r="70" spans="1:7" ht="12" customHeight="1" x14ac:dyDescent="0.25">
      <c r="A70" s="26" t="s">
        <v>25</v>
      </c>
      <c r="B70" s="27"/>
      <c r="C70" s="13"/>
      <c r="D70" s="27"/>
      <c r="E70" s="13"/>
    </row>
    <row r="71" spans="1:7" ht="12" customHeight="1" x14ac:dyDescent="0.25">
      <c r="A71" s="3" t="s">
        <v>26</v>
      </c>
      <c r="B71" s="3"/>
      <c r="C71" s="13">
        <v>145000</v>
      </c>
      <c r="D71" s="3"/>
      <c r="E71" s="13">
        <v>109000</v>
      </c>
    </row>
    <row r="72" spans="1:7" ht="12" customHeight="1" x14ac:dyDescent="0.25">
      <c r="A72" s="3" t="s">
        <v>27</v>
      </c>
      <c r="B72" s="3"/>
      <c r="C72" s="13">
        <v>50000</v>
      </c>
      <c r="D72" s="3"/>
      <c r="E72" s="13">
        <v>45300</v>
      </c>
    </row>
    <row r="73" spans="1:7" ht="15" x14ac:dyDescent="0.4">
      <c r="A73" s="15" t="s">
        <v>28</v>
      </c>
      <c r="B73" s="15"/>
      <c r="C73" s="31">
        <v>11379.83</v>
      </c>
      <c r="D73" s="15"/>
      <c r="E73" s="31">
        <v>9719.82</v>
      </c>
    </row>
    <row r="74" spans="1:7" s="12" customFormat="1" ht="16.8" x14ac:dyDescent="0.55000000000000004">
      <c r="A74" s="17" t="s">
        <v>29</v>
      </c>
      <c r="B74" s="17"/>
      <c r="C74" s="32">
        <f>SUM(C71:C73)</f>
        <v>206379.83</v>
      </c>
      <c r="D74" s="17"/>
      <c r="E74" s="32">
        <f>SUM(E71:E73)</f>
        <v>164019.82</v>
      </c>
    </row>
    <row r="75" spans="1:7" x14ac:dyDescent="0.25">
      <c r="A75" s="15"/>
      <c r="B75" s="15"/>
      <c r="C75" s="15"/>
      <c r="D75" s="15"/>
      <c r="E75" s="15"/>
    </row>
    <row r="76" spans="1:7" x14ac:dyDescent="0.25">
      <c r="A76" s="15"/>
      <c r="B76" s="15"/>
      <c r="C76" s="15"/>
      <c r="D76" s="15"/>
      <c r="E76" s="15"/>
    </row>
  </sheetData>
  <mergeCells count="1">
    <mergeCell ref="A1:F1"/>
  </mergeCells>
  <phoneticPr fontId="0" type="noConversion"/>
  <pageMargins left="0.78740157480314965" right="0.19685039370078741" top="0.39370078740157483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1"/>
  <sheetViews>
    <sheetView workbookViewId="0">
      <selection activeCell="C63" sqref="C63"/>
    </sheetView>
  </sheetViews>
  <sheetFormatPr baseColWidth="10" defaultRowHeight="13.2" x14ac:dyDescent="0.25"/>
  <cols>
    <col min="1" max="1" width="37.44140625" customWidth="1"/>
    <col min="2" max="2" width="13.5546875" customWidth="1"/>
    <col min="3" max="3" width="13.6640625" customWidth="1"/>
    <col min="4" max="4" width="9.33203125" customWidth="1"/>
    <col min="5" max="5" width="12.6640625" customWidth="1"/>
  </cols>
  <sheetData>
    <row r="1" spans="1:5" ht="15.6" x14ac:dyDescent="0.3">
      <c r="A1" s="37" t="s">
        <v>30</v>
      </c>
      <c r="B1" s="39"/>
      <c r="C1" s="39"/>
      <c r="D1" s="39"/>
      <c r="E1" s="39"/>
    </row>
    <row r="2" spans="1:5" ht="15.6" x14ac:dyDescent="0.3">
      <c r="A2" s="37" t="s">
        <v>90</v>
      </c>
      <c r="B2" s="39"/>
      <c r="C2" s="39"/>
      <c r="D2" s="39"/>
      <c r="E2" s="39"/>
    </row>
    <row r="3" spans="1:5" ht="15.6" x14ac:dyDescent="0.3">
      <c r="A3" s="1"/>
      <c r="B3" s="2"/>
      <c r="C3" s="2"/>
      <c r="D3" s="2"/>
      <c r="E3" s="2"/>
    </row>
    <row r="4" spans="1:5" x14ac:dyDescent="0.25">
      <c r="A4" s="3"/>
      <c r="B4" s="3"/>
      <c r="C4" s="35">
        <v>44196</v>
      </c>
      <c r="D4" s="3"/>
      <c r="E4" s="35">
        <v>43830</v>
      </c>
    </row>
    <row r="5" spans="1:5" s="21" customFormat="1" ht="15" x14ac:dyDescent="0.25">
      <c r="A5" s="17" t="s">
        <v>31</v>
      </c>
      <c r="B5" s="19"/>
      <c r="C5" s="34"/>
      <c r="D5" s="19"/>
      <c r="E5" s="34"/>
    </row>
    <row r="6" spans="1:5" x14ac:dyDescent="0.25">
      <c r="A6" s="3"/>
      <c r="B6" s="3"/>
      <c r="C6" s="34"/>
      <c r="D6" s="5"/>
      <c r="E6" s="34"/>
    </row>
    <row r="7" spans="1:5" x14ac:dyDescent="0.25">
      <c r="A7" s="3" t="s">
        <v>32</v>
      </c>
      <c r="B7" s="3"/>
      <c r="C7" s="28">
        <v>1840375</v>
      </c>
      <c r="D7" s="5"/>
      <c r="E7" s="28">
        <v>1919375</v>
      </c>
    </row>
    <row r="8" spans="1:5" x14ac:dyDescent="0.25">
      <c r="A8" s="3" t="s">
        <v>56</v>
      </c>
      <c r="B8" s="3"/>
      <c r="C8" s="28">
        <v>926036</v>
      </c>
      <c r="D8" s="5"/>
      <c r="E8" s="28">
        <v>658825</v>
      </c>
    </row>
    <row r="9" spans="1:5" ht="14.4" x14ac:dyDescent="0.35">
      <c r="A9" s="3" t="s">
        <v>73</v>
      </c>
      <c r="B9" s="3"/>
      <c r="C9" s="29">
        <v>80000</v>
      </c>
      <c r="D9" s="5"/>
      <c r="E9" s="29">
        <v>84000</v>
      </c>
    </row>
    <row r="10" spans="1:5" s="12" customFormat="1" ht="16.8" x14ac:dyDescent="0.55000000000000004">
      <c r="A10" s="10" t="s">
        <v>33</v>
      </c>
      <c r="B10" s="10"/>
      <c r="C10" s="7">
        <f>SUM(C7:C9)</f>
        <v>2846411</v>
      </c>
      <c r="D10" s="22"/>
      <c r="E10" s="7">
        <f>SUM(E7:E9)</f>
        <v>2662200</v>
      </c>
    </row>
    <row r="11" spans="1:5" x14ac:dyDescent="0.25">
      <c r="A11" s="3"/>
      <c r="B11" s="3"/>
      <c r="C11" s="28"/>
      <c r="D11" s="5"/>
      <c r="E11" s="28"/>
    </row>
    <row r="12" spans="1:5" s="12" customFormat="1" x14ac:dyDescent="0.25">
      <c r="A12" s="10" t="s">
        <v>74</v>
      </c>
      <c r="B12" s="10"/>
      <c r="C12" s="30"/>
      <c r="D12" s="22"/>
      <c r="E12" s="30"/>
    </row>
    <row r="13" spans="1:5" x14ac:dyDescent="0.25">
      <c r="A13" s="3"/>
      <c r="B13" s="3"/>
      <c r="C13" s="28"/>
      <c r="D13" s="5"/>
      <c r="E13" s="28"/>
    </row>
    <row r="14" spans="1:5" x14ac:dyDescent="0.25">
      <c r="A14" s="3" t="s">
        <v>48</v>
      </c>
      <c r="B14" s="3"/>
      <c r="C14" s="28">
        <v>0</v>
      </c>
      <c r="D14" s="5"/>
      <c r="E14" s="28">
        <v>18316</v>
      </c>
    </row>
    <row r="15" spans="1:5" x14ac:dyDescent="0.25">
      <c r="A15" s="3" t="s">
        <v>34</v>
      </c>
      <c r="B15" s="3"/>
      <c r="C15" s="28">
        <v>45192.51</v>
      </c>
      <c r="D15" s="5"/>
      <c r="E15" s="28">
        <v>273113.92</v>
      </c>
    </row>
    <row r="16" spans="1:5" x14ac:dyDescent="0.25">
      <c r="A16" s="3" t="s">
        <v>35</v>
      </c>
      <c r="B16" s="3"/>
      <c r="C16" s="28">
        <v>1366097.71</v>
      </c>
      <c r="D16" s="5"/>
      <c r="E16" s="28">
        <v>1052321.47</v>
      </c>
    </row>
    <row r="17" spans="1:8" ht="14.4" x14ac:dyDescent="0.35">
      <c r="A17" s="3" t="s">
        <v>65</v>
      </c>
      <c r="B17" s="3"/>
      <c r="C17" s="29">
        <v>0</v>
      </c>
      <c r="D17" s="5"/>
      <c r="E17" s="29">
        <v>0</v>
      </c>
    </row>
    <row r="18" spans="1:8" s="12" customFormat="1" ht="16.8" x14ac:dyDescent="0.55000000000000004">
      <c r="A18" s="10" t="s">
        <v>36</v>
      </c>
      <c r="B18" s="10"/>
      <c r="C18" s="7">
        <f>SUM(C14:C17)</f>
        <v>1411290.22</v>
      </c>
      <c r="D18" s="22"/>
      <c r="E18" s="7">
        <f>SUM(E14:E17)</f>
        <v>1343751.39</v>
      </c>
    </row>
    <row r="19" spans="1:8" x14ac:dyDescent="0.25">
      <c r="A19" s="3"/>
      <c r="B19" s="3"/>
      <c r="C19" s="28"/>
      <c r="D19" s="5"/>
      <c r="E19" s="28"/>
    </row>
    <row r="20" spans="1:8" s="12" customFormat="1" ht="16.8" x14ac:dyDescent="0.55000000000000004">
      <c r="A20" s="17" t="s">
        <v>37</v>
      </c>
      <c r="B20" s="17"/>
      <c r="C20" s="7">
        <f>SUM(C10+C18)</f>
        <v>4257701.22</v>
      </c>
      <c r="D20" s="23"/>
      <c r="E20" s="7">
        <f>SUM(E10+E18)</f>
        <v>4005951.3899999997</v>
      </c>
    </row>
    <row r="21" spans="1:8" ht="15" x14ac:dyDescent="0.4">
      <c r="A21" s="3"/>
      <c r="B21" s="3"/>
      <c r="C21" s="28"/>
      <c r="D21" s="5"/>
      <c r="E21" s="28"/>
      <c r="G21" s="11"/>
    </row>
    <row r="22" spans="1:8" s="12" customFormat="1" x14ac:dyDescent="0.25">
      <c r="A22" s="17" t="s">
        <v>38</v>
      </c>
      <c r="B22" s="17"/>
      <c r="C22" s="30"/>
      <c r="D22" s="23"/>
      <c r="E22" s="30"/>
    </row>
    <row r="23" spans="1:8" x14ac:dyDescent="0.25">
      <c r="A23" s="10"/>
      <c r="B23" s="3"/>
      <c r="C23" s="28"/>
      <c r="D23" s="5"/>
      <c r="E23" s="28"/>
    </row>
    <row r="24" spans="1:8" x14ac:dyDescent="0.25">
      <c r="A24" s="3" t="s">
        <v>85</v>
      </c>
      <c r="B24" s="3"/>
      <c r="C24" s="28">
        <v>204581.99</v>
      </c>
      <c r="D24" s="5"/>
      <c r="E24" s="28">
        <v>194862.17</v>
      </c>
    </row>
    <row r="25" spans="1:8" s="24" customFormat="1" ht="14.4" x14ac:dyDescent="0.35">
      <c r="A25" s="3" t="s">
        <v>39</v>
      </c>
      <c r="B25" s="3"/>
      <c r="C25" s="29">
        <v>11379.83</v>
      </c>
      <c r="D25" s="5"/>
      <c r="E25" s="29">
        <v>9719.82</v>
      </c>
    </row>
    <row r="26" spans="1:8" s="24" customFormat="1" ht="16.8" x14ac:dyDescent="0.55000000000000004">
      <c r="A26" s="10" t="s">
        <v>91</v>
      </c>
      <c r="B26" s="3"/>
      <c r="C26" s="7">
        <f>SUM(C24:C25)</f>
        <v>215961.81999999998</v>
      </c>
      <c r="D26" s="5"/>
      <c r="E26" s="7">
        <f>SUM(E24:E25)</f>
        <v>204581.99000000002</v>
      </c>
    </row>
    <row r="27" spans="1:8" x14ac:dyDescent="0.25">
      <c r="A27" s="3"/>
      <c r="B27" s="3"/>
      <c r="C27" s="28"/>
      <c r="D27" s="5"/>
      <c r="E27" s="28"/>
      <c r="H27" s="24"/>
    </row>
    <row r="28" spans="1:8" x14ac:dyDescent="0.25">
      <c r="A28" s="3" t="s">
        <v>86</v>
      </c>
      <c r="B28" s="3"/>
      <c r="C28" s="28">
        <v>358065.66</v>
      </c>
      <c r="D28" s="5"/>
      <c r="E28" s="28">
        <v>312765.65999999997</v>
      </c>
      <c r="H28" t="s">
        <v>64</v>
      </c>
    </row>
    <row r="29" spans="1:8" ht="14.4" x14ac:dyDescent="0.35">
      <c r="A29" s="3" t="s">
        <v>39</v>
      </c>
      <c r="B29" s="3"/>
      <c r="C29" s="29">
        <v>50000</v>
      </c>
      <c r="D29" s="5"/>
      <c r="E29" s="29">
        <v>45300</v>
      </c>
    </row>
    <row r="30" spans="1:8" s="12" customFormat="1" ht="16.8" x14ac:dyDescent="0.55000000000000004">
      <c r="A30" s="10" t="s">
        <v>92</v>
      </c>
      <c r="B30" s="10"/>
      <c r="C30" s="7">
        <f>SUM(C28:C29)</f>
        <v>408065.66</v>
      </c>
      <c r="D30" s="22"/>
      <c r="E30" s="7">
        <f>SUM(E28:E29)</f>
        <v>358065.66</v>
      </c>
    </row>
    <row r="31" spans="1:8" x14ac:dyDescent="0.25">
      <c r="A31" s="4"/>
      <c r="B31" s="3"/>
      <c r="C31" s="28"/>
      <c r="D31" s="5"/>
      <c r="E31" s="28"/>
    </row>
    <row r="32" spans="1:8" x14ac:dyDescent="0.25">
      <c r="A32" s="3" t="s">
        <v>87</v>
      </c>
      <c r="B32" s="3"/>
      <c r="C32" s="28">
        <v>1214819.51</v>
      </c>
      <c r="D32" s="5"/>
      <c r="E32" s="28">
        <v>1105819.51</v>
      </c>
    </row>
    <row r="33" spans="1:8" ht="14.4" x14ac:dyDescent="0.35">
      <c r="A33" s="3" t="s">
        <v>39</v>
      </c>
      <c r="B33" s="3"/>
      <c r="C33" s="29">
        <v>145000</v>
      </c>
      <c r="D33" s="5"/>
      <c r="E33" s="29">
        <v>109000</v>
      </c>
    </row>
    <row r="34" spans="1:8" s="12" customFormat="1" ht="16.8" x14ac:dyDescent="0.55000000000000004">
      <c r="A34" s="10" t="s">
        <v>93</v>
      </c>
      <c r="B34" s="10"/>
      <c r="C34" s="7">
        <f>SUM(C32:C33)</f>
        <v>1359819.51</v>
      </c>
      <c r="D34" s="22"/>
      <c r="E34" s="7">
        <f>SUM(E32:E33)</f>
        <v>1214819.51</v>
      </c>
    </row>
    <row r="35" spans="1:8" x14ac:dyDescent="0.25">
      <c r="A35" s="3"/>
      <c r="B35" s="3"/>
      <c r="C35" s="28"/>
      <c r="D35" s="5"/>
      <c r="E35" s="28"/>
    </row>
    <row r="36" spans="1:8" s="12" customFormat="1" x14ac:dyDescent="0.25">
      <c r="A36" s="17" t="s">
        <v>40</v>
      </c>
      <c r="B36" s="17"/>
      <c r="C36" s="30"/>
      <c r="D36" s="23"/>
      <c r="E36" s="30"/>
    </row>
    <row r="37" spans="1:8" x14ac:dyDescent="0.25">
      <c r="A37" s="10"/>
      <c r="B37" s="3"/>
      <c r="C37" s="28"/>
      <c r="D37" s="5"/>
      <c r="E37" s="28"/>
    </row>
    <row r="38" spans="1:8" s="12" customFormat="1" x14ac:dyDescent="0.25">
      <c r="A38" s="10" t="s">
        <v>41</v>
      </c>
      <c r="B38" s="10"/>
      <c r="C38" s="30"/>
      <c r="D38" s="22"/>
      <c r="E38" s="30"/>
    </row>
    <row r="39" spans="1:8" s="24" customFormat="1" x14ac:dyDescent="0.25">
      <c r="A39" s="3" t="s">
        <v>42</v>
      </c>
      <c r="B39" s="3"/>
      <c r="C39" s="28">
        <v>2177540</v>
      </c>
      <c r="D39" s="5"/>
      <c r="E39" s="28">
        <v>2128290</v>
      </c>
    </row>
    <row r="40" spans="1:8" s="24" customFormat="1" ht="14.4" x14ac:dyDescent="0.35">
      <c r="A40" s="3" t="s">
        <v>43</v>
      </c>
      <c r="B40" s="3"/>
      <c r="C40" s="29">
        <v>84267.23</v>
      </c>
      <c r="D40" s="5"/>
      <c r="E40" s="29">
        <v>87475.23</v>
      </c>
    </row>
    <row r="41" spans="1:8" s="12" customFormat="1" ht="16.8" x14ac:dyDescent="0.55000000000000004">
      <c r="A41" s="10" t="s">
        <v>44</v>
      </c>
      <c r="B41" s="10"/>
      <c r="C41" s="7">
        <f>SUM(C39:C40)</f>
        <v>2261807.23</v>
      </c>
      <c r="D41" s="22"/>
      <c r="E41" s="7">
        <f>SUM(E39:E40)</f>
        <v>2215765.23</v>
      </c>
    </row>
    <row r="42" spans="1:8" s="12" customFormat="1" x14ac:dyDescent="0.25">
      <c r="A42" s="10"/>
      <c r="B42" s="10"/>
      <c r="C42" s="30"/>
      <c r="D42" s="22"/>
      <c r="E42" s="30"/>
    </row>
    <row r="43" spans="1:8" s="12" customFormat="1" x14ac:dyDescent="0.25">
      <c r="A43" s="10" t="s">
        <v>68</v>
      </c>
      <c r="B43" s="10"/>
      <c r="C43" s="30"/>
      <c r="D43" s="22"/>
      <c r="E43" s="30"/>
    </row>
    <row r="44" spans="1:8" s="12" customFormat="1" x14ac:dyDescent="0.25">
      <c r="A44" s="3" t="s">
        <v>66</v>
      </c>
      <c r="B44" s="3"/>
      <c r="C44" s="28">
        <v>12047</v>
      </c>
      <c r="D44" s="22"/>
      <c r="E44" s="28">
        <v>12719</v>
      </c>
    </row>
    <row r="45" spans="1:8" x14ac:dyDescent="0.25">
      <c r="A45" s="3" t="s">
        <v>67</v>
      </c>
      <c r="B45" s="3"/>
      <c r="C45" s="28">
        <v>0</v>
      </c>
      <c r="D45" s="5"/>
      <c r="E45" s="28">
        <v>0</v>
      </c>
      <c r="H45" s="20"/>
    </row>
    <row r="46" spans="1:8" ht="14.4" x14ac:dyDescent="0.35">
      <c r="A46" s="3" t="s">
        <v>80</v>
      </c>
      <c r="B46" s="3"/>
      <c r="C46" s="29">
        <v>0</v>
      </c>
      <c r="D46" s="5"/>
      <c r="E46" s="29">
        <v>0</v>
      </c>
      <c r="H46" s="20"/>
    </row>
    <row r="47" spans="1:8" ht="16.8" x14ac:dyDescent="0.55000000000000004">
      <c r="A47" s="10" t="s">
        <v>69</v>
      </c>
      <c r="B47" s="3"/>
      <c r="C47" s="7">
        <f>SUM(C44:C46)</f>
        <v>12047</v>
      </c>
      <c r="D47" s="5"/>
      <c r="E47" s="7">
        <f>SUM(E44:E46)</f>
        <v>12719</v>
      </c>
      <c r="H47" s="20"/>
    </row>
    <row r="48" spans="1:8" x14ac:dyDescent="0.25">
      <c r="A48" s="3"/>
      <c r="B48" s="3"/>
      <c r="C48" s="28"/>
      <c r="D48" s="5"/>
      <c r="E48" s="28"/>
      <c r="H48" s="20"/>
    </row>
    <row r="49" spans="1:5" s="12" customFormat="1" ht="16.8" x14ac:dyDescent="0.55000000000000004">
      <c r="A49" s="17" t="s">
        <v>45</v>
      </c>
      <c r="B49" s="10"/>
      <c r="C49" s="7">
        <f>C26+C30+C34+C41+C47</f>
        <v>4257701.22</v>
      </c>
      <c r="D49" s="22"/>
      <c r="E49" s="7">
        <f>E26+E30+E34+E41+E47</f>
        <v>4005951.39</v>
      </c>
    </row>
    <row r="50" spans="1:5" x14ac:dyDescent="0.25">
      <c r="A50" s="3"/>
      <c r="B50" s="3"/>
      <c r="C50" s="5"/>
      <c r="D50" s="5"/>
      <c r="E50" s="5"/>
    </row>
    <row r="51" spans="1:5" s="24" customFormat="1" x14ac:dyDescent="0.25">
      <c r="A51" s="3" t="s">
        <v>94</v>
      </c>
      <c r="B51" s="3"/>
      <c r="C51" s="5"/>
      <c r="D51" s="5"/>
      <c r="E51" s="5"/>
    </row>
    <row r="52" spans="1:5" s="24" customFormat="1" x14ac:dyDescent="0.25">
      <c r="A52" s="3"/>
      <c r="B52" s="3"/>
      <c r="C52" s="5"/>
      <c r="D52" s="5"/>
      <c r="E52" s="5"/>
    </row>
    <row r="53" spans="1:5" s="24" customFormat="1" x14ac:dyDescent="0.25">
      <c r="A53" s="3"/>
      <c r="B53" s="3"/>
      <c r="C53" s="5"/>
      <c r="D53" s="5"/>
      <c r="E53" s="5"/>
    </row>
    <row r="54" spans="1:5" x14ac:dyDescent="0.25">
      <c r="A54" s="3" t="s">
        <v>46</v>
      </c>
      <c r="B54" s="3"/>
      <c r="C54" s="5"/>
      <c r="D54" s="5"/>
      <c r="E54" s="5"/>
    </row>
    <row r="55" spans="1:5" x14ac:dyDescent="0.25">
      <c r="A55" s="3" t="s">
        <v>47</v>
      </c>
      <c r="B55" s="3"/>
      <c r="C55" s="5"/>
      <c r="D55" s="5"/>
      <c r="E55" s="5"/>
    </row>
    <row r="56" spans="1:5" x14ac:dyDescent="0.25">
      <c r="A56" s="3"/>
      <c r="B56" s="3"/>
      <c r="C56" s="5"/>
      <c r="D56" s="5"/>
      <c r="E56" s="5"/>
    </row>
    <row r="57" spans="1:5" x14ac:dyDescent="0.25">
      <c r="A57" s="3"/>
      <c r="B57" s="3"/>
      <c r="C57" s="5"/>
      <c r="D57" s="5"/>
      <c r="E57" s="5"/>
    </row>
    <row r="58" spans="1:5" x14ac:dyDescent="0.25">
      <c r="A58" s="3"/>
      <c r="B58" s="3"/>
      <c r="C58" s="5"/>
      <c r="D58" s="5"/>
      <c r="E58" s="5"/>
    </row>
    <row r="59" spans="1:5" ht="14.4" x14ac:dyDescent="0.35">
      <c r="B59" s="25"/>
      <c r="C59" s="6"/>
      <c r="D59" s="3"/>
      <c r="E59" s="6"/>
    </row>
    <row r="60" spans="1:5" ht="16.8" x14ac:dyDescent="0.55000000000000004">
      <c r="B60" s="3"/>
      <c r="C60" s="14"/>
      <c r="D60" s="3"/>
      <c r="E60" s="14"/>
    </row>
    <row r="61" spans="1:5" x14ac:dyDescent="0.25">
      <c r="A61" s="3"/>
      <c r="B61" s="3"/>
      <c r="C61" s="3"/>
      <c r="D61" s="3"/>
      <c r="E61" s="3"/>
    </row>
    <row r="62" spans="1:5" ht="16.8" x14ac:dyDescent="0.55000000000000004">
      <c r="A62" s="10"/>
      <c r="B62" s="4"/>
      <c r="C62" s="14"/>
      <c r="D62" s="3"/>
      <c r="E62" s="14"/>
    </row>
    <row r="63" spans="1:5" x14ac:dyDescent="0.25">
      <c r="A63" s="3"/>
      <c r="B63" s="3"/>
      <c r="C63" s="3"/>
      <c r="D63" s="3"/>
      <c r="E63" s="3"/>
    </row>
    <row r="64" spans="1:5" ht="16.8" x14ac:dyDescent="0.55000000000000004">
      <c r="A64" s="10"/>
      <c r="B64" s="3"/>
      <c r="C64" s="14"/>
      <c r="D64" s="3"/>
      <c r="E64" s="8"/>
    </row>
    <row r="65" spans="1:5" x14ac:dyDescent="0.25">
      <c r="A65" s="3"/>
      <c r="B65" s="3"/>
      <c r="C65" s="3"/>
      <c r="D65" s="3"/>
      <c r="E65" s="3"/>
    </row>
    <row r="66" spans="1:5" x14ac:dyDescent="0.25">
      <c r="A66" s="3"/>
      <c r="B66" s="3"/>
      <c r="C66" s="3"/>
      <c r="D66" s="3"/>
      <c r="E66" s="3"/>
    </row>
    <row r="67" spans="1:5" x14ac:dyDescent="0.25">
      <c r="A67" s="40"/>
      <c r="B67" s="41"/>
      <c r="C67" s="41"/>
      <c r="D67" s="41"/>
      <c r="E67" s="41"/>
    </row>
    <row r="68" spans="1:5" x14ac:dyDescent="0.25">
      <c r="A68" s="3"/>
      <c r="B68" s="3"/>
      <c r="C68" s="5"/>
      <c r="D68" s="3"/>
      <c r="E68" s="5"/>
    </row>
    <row r="69" spans="1:5" x14ac:dyDescent="0.25">
      <c r="A69" s="3"/>
      <c r="B69" s="3"/>
      <c r="C69" s="5"/>
      <c r="D69" s="3"/>
      <c r="E69" s="5"/>
    </row>
    <row r="70" spans="1:5" ht="15" x14ac:dyDescent="0.4">
      <c r="A70" s="15"/>
      <c r="B70" s="15"/>
      <c r="C70" s="16"/>
      <c r="D70" s="15"/>
      <c r="E70" s="16"/>
    </row>
    <row r="71" spans="1:5" ht="16.8" x14ac:dyDescent="0.55000000000000004">
      <c r="A71" s="17"/>
      <c r="B71" s="17"/>
      <c r="C71" s="18"/>
      <c r="D71" s="17"/>
      <c r="E71" s="18"/>
    </row>
  </sheetData>
  <mergeCells count="3">
    <mergeCell ref="A1:E1"/>
    <mergeCell ref="A2:E2"/>
    <mergeCell ref="A67:E67"/>
  </mergeCells>
  <phoneticPr fontId="0" type="noConversion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6"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Resultatregnskap-20</vt:lpstr>
      <vt:lpstr>Balanse - 20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K. Mathisen</dc:creator>
  <cp:lastModifiedBy>Anders</cp:lastModifiedBy>
  <cp:lastPrinted>2021-01-12T12:02:25Z</cp:lastPrinted>
  <dcterms:created xsi:type="dcterms:W3CDTF">2010-01-20T19:32:32Z</dcterms:created>
  <dcterms:modified xsi:type="dcterms:W3CDTF">2021-01-12T12:05:29Z</dcterms:modified>
</cp:coreProperties>
</file>